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ubo\Downloads\"/>
    </mc:Choice>
  </mc:AlternateContent>
  <xr:revisionPtr revIDLastSave="0" documentId="8_{54B3C290-363E-48FA-9914-D64F32174502}" xr6:coauthVersionLast="47" xr6:coauthVersionMax="47" xr10:uidLastSave="{00000000-0000-0000-0000-000000000000}"/>
  <bookViews>
    <workbookView xWindow="-120" yWindow="-120" windowWidth="20730" windowHeight="11040" xr2:uid="{707F4CC2-43A9-44C8-BC67-7F8F4E46D3CF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0" i="1" l="1"/>
  <c r="E69" i="1"/>
  <c r="F93" i="1"/>
  <c r="F89" i="1"/>
  <c r="F88" i="1"/>
  <c r="F87" i="1"/>
  <c r="F81" i="1"/>
  <c r="F80" i="1"/>
  <c r="F78" i="1"/>
  <c r="D90" i="1"/>
  <c r="C90" i="1"/>
  <c r="E82" i="1"/>
  <c r="F82" i="1" s="1"/>
  <c r="D82" i="1"/>
  <c r="C82" i="1"/>
  <c r="D96" i="1"/>
  <c r="E95" i="1"/>
  <c r="F95" i="1" s="1"/>
  <c r="E87" i="1"/>
  <c r="E94" i="1"/>
  <c r="F94" i="1" s="1"/>
  <c r="E86" i="1"/>
  <c r="F86" i="1" s="1"/>
  <c r="E85" i="1"/>
  <c r="F85" i="1" s="1"/>
  <c r="E93" i="1"/>
  <c r="E79" i="1"/>
  <c r="F79" i="1" s="1"/>
  <c r="E84" i="1"/>
  <c r="F84" i="1" s="1"/>
  <c r="E92" i="1"/>
  <c r="F92" i="1" s="1"/>
  <c r="E78" i="1"/>
  <c r="E91" i="1"/>
  <c r="F91" i="1" s="1"/>
  <c r="E77" i="1"/>
  <c r="F77" i="1" s="1"/>
  <c r="E83" i="1"/>
  <c r="F83" i="1" s="1"/>
  <c r="E76" i="1"/>
  <c r="F76" i="1" s="1"/>
  <c r="A76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C70" i="1"/>
  <c r="C69" i="1"/>
  <c r="B70" i="1"/>
  <c r="B71" i="1" s="1"/>
  <c r="B69" i="1"/>
  <c r="A113" i="1"/>
  <c r="U62" i="1"/>
  <c r="U63" i="1" s="1"/>
  <c r="T62" i="1"/>
  <c r="T63" i="1" s="1"/>
  <c r="S62" i="1"/>
  <c r="S63" i="1" s="1"/>
  <c r="R62" i="1"/>
  <c r="R63" i="1" s="1"/>
  <c r="Q62" i="1"/>
  <c r="Q63" i="1" s="1"/>
  <c r="O62" i="1"/>
  <c r="O63" i="1" s="1"/>
  <c r="N62" i="1"/>
  <c r="N63" i="1" s="1"/>
  <c r="M62" i="1"/>
  <c r="M63" i="1" s="1"/>
  <c r="L62" i="1"/>
  <c r="L63" i="1" s="1"/>
  <c r="K62" i="1"/>
  <c r="K63" i="1" s="1"/>
  <c r="J62" i="1"/>
  <c r="J63" i="1" s="1"/>
  <c r="I62" i="1"/>
  <c r="G62" i="1"/>
  <c r="G63" i="1" s="1"/>
  <c r="F62" i="1"/>
  <c r="F63" i="1" s="1"/>
  <c r="E62" i="1"/>
  <c r="E63" i="1" s="1"/>
  <c r="D62" i="1"/>
  <c r="D63" i="1" s="1"/>
  <c r="C62" i="1"/>
  <c r="C63" i="1" s="1"/>
  <c r="B62" i="1"/>
  <c r="B63" i="1" s="1"/>
  <c r="P61" i="1"/>
  <c r="H61" i="1"/>
  <c r="P60" i="1"/>
  <c r="H60" i="1"/>
  <c r="P59" i="1"/>
  <c r="H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H58" i="1"/>
  <c r="V58" i="1" s="1"/>
  <c r="H57" i="1"/>
  <c r="H56" i="1"/>
  <c r="V56" i="1" s="1"/>
  <c r="H55" i="1"/>
  <c r="V55" i="1" s="1"/>
  <c r="H54" i="1"/>
  <c r="V54" i="1" s="1"/>
  <c r="H53" i="1"/>
  <c r="H52" i="1"/>
  <c r="H51" i="1"/>
  <c r="H50" i="1"/>
  <c r="V50" i="1" s="1"/>
  <c r="H49" i="1"/>
  <c r="H48" i="1"/>
  <c r="V48" i="1" s="1"/>
  <c r="H47" i="1"/>
  <c r="V47" i="1" s="1"/>
  <c r="H46" i="1"/>
  <c r="V46" i="1" s="1"/>
  <c r="H45" i="1"/>
  <c r="V45" i="1" s="1"/>
  <c r="H44" i="1"/>
  <c r="V44" i="1" s="1"/>
  <c r="H43" i="1"/>
  <c r="H42" i="1"/>
  <c r="H41" i="1"/>
  <c r="V41" i="1" s="1"/>
  <c r="H40" i="1"/>
  <c r="V40" i="1" s="1"/>
  <c r="H39" i="1"/>
  <c r="V39" i="1" s="1"/>
  <c r="H38" i="1"/>
  <c r="H37" i="1"/>
  <c r="H36" i="1"/>
  <c r="V36" i="1" s="1"/>
  <c r="H35" i="1"/>
  <c r="V35" i="1" s="1"/>
  <c r="H34" i="1"/>
  <c r="V34" i="1" s="1"/>
  <c r="H33" i="1"/>
  <c r="V33" i="1" s="1"/>
  <c r="H32" i="1"/>
  <c r="V32" i="1" s="1"/>
  <c r="H31" i="1"/>
  <c r="V31" i="1" s="1"/>
  <c r="P30" i="1"/>
  <c r="H30" i="1"/>
  <c r="L16" i="1"/>
  <c r="F16" i="1"/>
  <c r="K18" i="1"/>
  <c r="J18" i="1"/>
  <c r="I18" i="1"/>
  <c r="H18" i="1"/>
  <c r="G18" i="1"/>
  <c r="E18" i="1"/>
  <c r="D18" i="1"/>
  <c r="C18" i="1"/>
  <c r="B18" i="1"/>
  <c r="L17" i="1"/>
  <c r="F17" i="1"/>
  <c r="E10" i="1"/>
  <c r="K10" i="1"/>
  <c r="J10" i="1"/>
  <c r="I10" i="1"/>
  <c r="H10" i="1"/>
  <c r="G10" i="1"/>
  <c r="D10" i="1"/>
  <c r="C10" i="1"/>
  <c r="B10" i="1"/>
  <c r="L9" i="1"/>
  <c r="L8" i="1"/>
  <c r="F9" i="1"/>
  <c r="F8" i="1"/>
  <c r="L23" i="1"/>
  <c r="L22" i="1"/>
  <c r="L21" i="1"/>
  <c r="L20" i="1"/>
  <c r="L19" i="1"/>
  <c r="L15" i="1"/>
  <c r="L14" i="1"/>
  <c r="L13" i="1"/>
  <c r="L12" i="1"/>
  <c r="L11" i="1"/>
  <c r="L7" i="1"/>
  <c r="L6" i="1"/>
  <c r="L5" i="1"/>
  <c r="F23" i="1"/>
  <c r="F22" i="1"/>
  <c r="F21" i="1"/>
  <c r="F20" i="1"/>
  <c r="F19" i="1"/>
  <c r="F15" i="1"/>
  <c r="F14" i="1"/>
  <c r="F13" i="1"/>
  <c r="F12" i="1"/>
  <c r="F11" i="1"/>
  <c r="F7" i="1"/>
  <c r="F6" i="1"/>
  <c r="F5" i="1"/>
  <c r="L4" i="1"/>
  <c r="F4" i="1"/>
  <c r="E90" i="1" l="1"/>
  <c r="F90" i="1" s="1"/>
  <c r="C96" i="1"/>
  <c r="C71" i="1"/>
  <c r="D70" i="1"/>
  <c r="D69" i="1"/>
  <c r="D71" i="1" s="1"/>
  <c r="V59" i="1"/>
  <c r="V61" i="1"/>
  <c r="V30" i="1"/>
  <c r="H62" i="1"/>
  <c r="H63" i="1" s="1"/>
  <c r="P62" i="1"/>
  <c r="P63" i="1" s="1"/>
  <c r="V52" i="1"/>
  <c r="V37" i="1"/>
  <c r="V49" i="1"/>
  <c r="V53" i="1"/>
  <c r="V57" i="1"/>
  <c r="V38" i="1"/>
  <c r="V42" i="1"/>
  <c r="I63" i="1"/>
  <c r="V43" i="1"/>
  <c r="V51" i="1"/>
  <c r="V60" i="1"/>
  <c r="M16" i="1"/>
  <c r="B88" i="1" s="1"/>
  <c r="L18" i="1"/>
  <c r="M17" i="1"/>
  <c r="B89" i="1" s="1"/>
  <c r="F18" i="1"/>
  <c r="H24" i="1"/>
  <c r="E24" i="1"/>
  <c r="C24" i="1"/>
  <c r="M8" i="1"/>
  <c r="B80" i="1" s="1"/>
  <c r="B24" i="1"/>
  <c r="D24" i="1"/>
  <c r="G24" i="1"/>
  <c r="K24" i="1"/>
  <c r="F10" i="1"/>
  <c r="M9" i="1"/>
  <c r="B81" i="1" s="1"/>
  <c r="L10" i="1"/>
  <c r="I24" i="1"/>
  <c r="J24" i="1"/>
  <c r="M11" i="1"/>
  <c r="B83" i="1" s="1"/>
  <c r="M5" i="1"/>
  <c r="B77" i="1" s="1"/>
  <c r="M4" i="1"/>
  <c r="B76" i="1" s="1"/>
  <c r="M23" i="1"/>
  <c r="B95" i="1" s="1"/>
  <c r="M22" i="1"/>
  <c r="B94" i="1" s="1"/>
  <c r="M21" i="1"/>
  <c r="B93" i="1" s="1"/>
  <c r="M20" i="1"/>
  <c r="B92" i="1" s="1"/>
  <c r="M19" i="1"/>
  <c r="B91" i="1" s="1"/>
  <c r="M15" i="1"/>
  <c r="B87" i="1" s="1"/>
  <c r="M14" i="1"/>
  <c r="B86" i="1" s="1"/>
  <c r="M13" i="1"/>
  <c r="B85" i="1" s="1"/>
  <c r="M12" i="1"/>
  <c r="B84" i="1" s="1"/>
  <c r="M7" i="1"/>
  <c r="B79" i="1" s="1"/>
  <c r="M6" i="1"/>
  <c r="B78" i="1" s="1"/>
  <c r="E96" i="1" l="1"/>
  <c r="F96" i="1" s="1"/>
  <c r="F70" i="1"/>
  <c r="V62" i="1"/>
  <c r="V63" i="1" s="1"/>
  <c r="M18" i="1"/>
  <c r="B90" i="1" s="1"/>
  <c r="F24" i="1"/>
  <c r="M10" i="1"/>
  <c r="B82" i="1" s="1"/>
  <c r="L24" i="1"/>
  <c r="F69" i="1" l="1"/>
  <c r="E71" i="1"/>
  <c r="F71" i="1" s="1"/>
  <c r="M24" i="1"/>
  <c r="B96" i="1" s="1"/>
</calcChain>
</file>

<file path=xl/sharedStrings.xml><?xml version="1.0" encoding="utf-8"?>
<sst xmlns="http://schemas.openxmlformats.org/spreadsheetml/2006/main" count="123" uniqueCount="81">
  <si>
    <t>FDI</t>
  </si>
  <si>
    <t>Camera</t>
  </si>
  <si>
    <t>Senato</t>
  </si>
  <si>
    <t>PD-IDP</t>
  </si>
  <si>
    <t>LSP</t>
  </si>
  <si>
    <t>M5S</t>
  </si>
  <si>
    <t>FI</t>
  </si>
  <si>
    <t>AZ-IV</t>
  </si>
  <si>
    <t>AVS</t>
  </si>
  <si>
    <t>NM</t>
  </si>
  <si>
    <t>SVP</t>
  </si>
  <si>
    <t>+E</t>
  </si>
  <si>
    <t>IC-CD</t>
  </si>
  <si>
    <t>SCN</t>
  </si>
  <si>
    <t>UV</t>
  </si>
  <si>
    <t>MAIE</t>
  </si>
  <si>
    <t>TOTALE</t>
  </si>
  <si>
    <t>Totale</t>
  </si>
  <si>
    <t>Diff</t>
  </si>
  <si>
    <t>Elezione</t>
  </si>
  <si>
    <t>Prop</t>
  </si>
  <si>
    <t>Magg</t>
  </si>
  <si>
    <t>VdA</t>
  </si>
  <si>
    <t>Estero</t>
  </si>
  <si>
    <t>CDX</t>
  </si>
  <si>
    <t>+EU</t>
  </si>
  <si>
    <t>CSX</t>
  </si>
  <si>
    <t>SVP-PATT</t>
  </si>
  <si>
    <t>LSP-FI-FDI</t>
  </si>
  <si>
    <t>TAA</t>
  </si>
  <si>
    <t>LSP-FI-NM-FDI</t>
  </si>
  <si>
    <t>VDA-UV</t>
  </si>
  <si>
    <t>1 LSP (BILLI SIMONE) + 1 FDI (DI GIUSEPPE ANDREA)</t>
  </si>
  <si>
    <t>1 LSP (SPELGATTI)</t>
  </si>
  <si>
    <t>CB-E-AVS-PD-AZIV</t>
  </si>
  <si>
    <t>1 CB (PATTON)</t>
  </si>
  <si>
    <t>1 NM BIANCOFIORE + 1 LSP (TESTOR)</t>
  </si>
  <si>
    <t>PD-E-AVS</t>
  </si>
  <si>
    <t>1 PD (SPAGNOLLI)</t>
  </si>
  <si>
    <t>DA ELIGENDO</t>
  </si>
  <si>
    <t>Liste</t>
  </si>
  <si>
    <t>Partiti (ricalcolati dal sito)</t>
  </si>
  <si>
    <t>LISTA</t>
  </si>
  <si>
    <t>PD</t>
  </si>
  <si>
    <t>AZIONE</t>
  </si>
  <si>
    <t>IV</t>
  </si>
  <si>
    <t>EV</t>
  </si>
  <si>
    <t>SI</t>
  </si>
  <si>
    <t>ART1</t>
  </si>
  <si>
    <t>CI</t>
  </si>
  <si>
    <t>NCI</t>
  </si>
  <si>
    <t>UDC</t>
  </si>
  <si>
    <t>#DB</t>
  </si>
  <si>
    <t>CB</t>
  </si>
  <si>
    <t>CXE</t>
  </si>
  <si>
    <t>CD</t>
  </si>
  <si>
    <t>DS</t>
  </si>
  <si>
    <t>INDSIN</t>
  </si>
  <si>
    <t>IAC</t>
  </si>
  <si>
    <t>NPSI</t>
  </si>
  <si>
    <t xml:space="preserve">MA </t>
  </si>
  <si>
    <t>PPROG</t>
  </si>
  <si>
    <t>RINASC</t>
  </si>
  <si>
    <t>SIT</t>
  </si>
  <si>
    <t>VEP</t>
  </si>
  <si>
    <t>CHECK</t>
  </si>
  <si>
    <t>GOVERNO MELONI</t>
  </si>
  <si>
    <t>PARTITI</t>
  </si>
  <si>
    <t>Confronto tra tabelle sopra e dichiarazione di maggioranza / opposizione da pagina wikipedia Governo Meloni</t>
  </si>
  <si>
    <t>Mag</t>
  </si>
  <si>
    <t>Opp</t>
  </si>
  <si>
    <t>Wik Governo Meloni</t>
  </si>
  <si>
    <t>Elezioni</t>
  </si>
  <si>
    <t>Senatori a vita</t>
  </si>
  <si>
    <t>Lista</t>
  </si>
  <si>
    <t>Wikipedia Legislatura</t>
  </si>
  <si>
    <t>in LSP</t>
  </si>
  <si>
    <t>1 in LSP 1 in NM</t>
  </si>
  <si>
    <t>dalle liste AAT</t>
  </si>
  <si>
    <t>finito in PD-IDP</t>
  </si>
  <si>
    <t>6 Senatori a vita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</si>
</sst>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quotePrefix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0" fontId="2" fillId="0" borderId="0" xfId="0" applyFont="1"/>
    <xf numFmtId="0" fontId="2" fillId="4" borderId="0" xfId="0" applyFont="1" applyFill="1"/>
    <xf numFmtId="0" fontId="2" fillId="6" borderId="0" xfId="0" applyFont="1" applyFill="1"/>
    <xf numFmtId="0" fontId="2" fillId="7" borderId="0" xfId="0" applyFont="1" applyFill="1"/>
    <xf numFmtId="0" fontId="1" fillId="0" borderId="0" xfId="0" applyFont="1"/>
    <xf numFmtId="0" fontId="3" fillId="0" borderId="0" xfId="0" applyFont="1"/>
    <xf numFmtId="0" fontId="1" fillId="2" borderId="0" xfId="0" applyFont="1" applyFill="1"/>
    <xf numFmtId="0" fontId="4" fillId="0" borderId="0" xfId="0" applyFont="1"/>
    <xf numFmtId="0" fontId="5" fillId="0" borderId="0" xfId="0" applyFont="1"/>
    <xf numFmtId="0" fontId="2" fillId="3" borderId="0" xfId="0" applyFont="1" applyFill="1"/>
    <xf numFmtId="0" fontId="0" fillId="7" borderId="0" xfId="0" applyFill="1"/>
    <xf numFmtId="0" fontId="2" fillId="8" borderId="0" xfId="0" applyFont="1" applyFill="1"/>
    <xf numFmtId="0" fontId="0" fillId="8" borderId="0" xfId="0" applyFill="1"/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0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26FEE3-D6E8-4AC9-83BF-EF1CFD592FEC}">
  <dimension ref="A1:V113"/>
  <sheetViews>
    <sheetView tabSelected="1" topLeftCell="A34" workbookViewId="0">
      <selection activeCell="E69" sqref="E69"/>
    </sheetView>
  </sheetViews>
  <sheetFormatPr defaultRowHeight="15" x14ac:dyDescent="0.25"/>
  <cols>
    <col min="6" max="6" width="9.140625" style="6"/>
    <col min="12" max="13" width="9.140625" style="6"/>
  </cols>
  <sheetData>
    <row r="1" spans="1:17" ht="23.25" x14ac:dyDescent="0.35">
      <c r="A1" s="14" t="s">
        <v>39</v>
      </c>
    </row>
    <row r="2" spans="1:17" ht="23.25" x14ac:dyDescent="0.35">
      <c r="A2" s="14" t="s">
        <v>40</v>
      </c>
    </row>
    <row r="3" spans="1:17" x14ac:dyDescent="0.25">
      <c r="A3" s="4"/>
      <c r="B3" s="4" t="s">
        <v>20</v>
      </c>
      <c r="C3" s="4" t="s">
        <v>21</v>
      </c>
      <c r="D3" s="4" t="s">
        <v>22</v>
      </c>
      <c r="E3" s="4" t="s">
        <v>23</v>
      </c>
      <c r="F3" s="7" t="s">
        <v>1</v>
      </c>
      <c r="G3" s="4" t="s">
        <v>20</v>
      </c>
      <c r="H3" s="4" t="s">
        <v>21</v>
      </c>
      <c r="I3" s="4" t="s">
        <v>22</v>
      </c>
      <c r="J3" s="4" t="s">
        <v>29</v>
      </c>
      <c r="K3" s="4" t="s">
        <v>23</v>
      </c>
      <c r="L3" s="7" t="s">
        <v>2</v>
      </c>
      <c r="M3" s="7" t="s">
        <v>17</v>
      </c>
    </row>
    <row r="4" spans="1:17" x14ac:dyDescent="0.25">
      <c r="A4" t="s">
        <v>0</v>
      </c>
      <c r="B4" s="10">
        <v>69</v>
      </c>
      <c r="C4" s="10">
        <v>49</v>
      </c>
      <c r="E4" s="10"/>
      <c r="F4" s="6">
        <f>SUM(B4:E4)</f>
        <v>118</v>
      </c>
      <c r="G4" s="10">
        <v>34</v>
      </c>
      <c r="H4" s="10">
        <v>32</v>
      </c>
      <c r="L4" s="6">
        <f>SUM(G4:K4)</f>
        <v>66</v>
      </c>
      <c r="M4" s="6">
        <f>L4+F4</f>
        <v>184</v>
      </c>
    </row>
    <row r="5" spans="1:17" x14ac:dyDescent="0.25">
      <c r="A5" t="s">
        <v>4</v>
      </c>
      <c r="B5" s="10">
        <v>23</v>
      </c>
      <c r="C5" s="10">
        <v>42</v>
      </c>
      <c r="E5" s="10"/>
      <c r="F5" s="6">
        <f t="shared" ref="F5:F24" si="0">SUM(B5:E5)</f>
        <v>65</v>
      </c>
      <c r="G5" s="10">
        <v>13</v>
      </c>
      <c r="H5" s="10">
        <v>14</v>
      </c>
      <c r="I5" s="11"/>
      <c r="L5" s="6">
        <f>SUM(G5:K5)</f>
        <v>27</v>
      </c>
      <c r="M5" s="6">
        <f>L5+F5</f>
        <v>92</v>
      </c>
    </row>
    <row r="6" spans="1:17" x14ac:dyDescent="0.25">
      <c r="A6" t="s">
        <v>6</v>
      </c>
      <c r="B6" s="10">
        <v>22</v>
      </c>
      <c r="C6" s="10">
        <v>23</v>
      </c>
      <c r="F6" s="6">
        <f t="shared" si="0"/>
        <v>45</v>
      </c>
      <c r="G6" s="10">
        <v>9</v>
      </c>
      <c r="H6" s="10">
        <v>9</v>
      </c>
      <c r="L6" s="6">
        <f>SUM(G6:K6)</f>
        <v>18</v>
      </c>
      <c r="M6" s="6">
        <f>L6+F6</f>
        <v>63</v>
      </c>
    </row>
    <row r="7" spans="1:17" x14ac:dyDescent="0.25">
      <c r="A7" t="s">
        <v>9</v>
      </c>
      <c r="C7" s="10">
        <v>7</v>
      </c>
      <c r="F7" s="6">
        <f t="shared" si="0"/>
        <v>7</v>
      </c>
      <c r="H7" s="10">
        <v>1</v>
      </c>
      <c r="L7" s="6">
        <f>SUM(G7:K7)</f>
        <v>1</v>
      </c>
      <c r="M7" s="6">
        <f>L7+F7</f>
        <v>8</v>
      </c>
    </row>
    <row r="8" spans="1:17" x14ac:dyDescent="0.25">
      <c r="A8" t="s">
        <v>30</v>
      </c>
      <c r="C8" s="10"/>
      <c r="F8" s="6">
        <f t="shared" si="0"/>
        <v>0</v>
      </c>
      <c r="H8" s="10"/>
      <c r="I8" s="12">
        <v>1</v>
      </c>
      <c r="J8" s="5">
        <v>2</v>
      </c>
      <c r="L8" s="6">
        <f t="shared" ref="L8:L9" si="1">SUM(G8:K8)</f>
        <v>3</v>
      </c>
      <c r="M8" s="6">
        <f t="shared" ref="M8:M9" si="2">L8+F8</f>
        <v>3</v>
      </c>
      <c r="O8" s="2" t="s">
        <v>33</v>
      </c>
      <c r="Q8" s="5" t="s">
        <v>36</v>
      </c>
    </row>
    <row r="9" spans="1:17" x14ac:dyDescent="0.25">
      <c r="A9" t="s">
        <v>28</v>
      </c>
      <c r="C9" s="10"/>
      <c r="E9" s="12">
        <v>2</v>
      </c>
      <c r="F9" s="6">
        <f t="shared" si="0"/>
        <v>2</v>
      </c>
      <c r="H9" s="10"/>
      <c r="L9" s="6">
        <f t="shared" si="1"/>
        <v>0</v>
      </c>
      <c r="M9" s="6">
        <f t="shared" si="2"/>
        <v>2</v>
      </c>
      <c r="O9" s="2" t="s">
        <v>32</v>
      </c>
    </row>
    <row r="10" spans="1:17" x14ac:dyDescent="0.25">
      <c r="A10" s="8" t="s">
        <v>24</v>
      </c>
      <c r="B10" s="8">
        <f t="shared" ref="B10:M10" si="3">SUM(B4:B9)</f>
        <v>114</v>
      </c>
      <c r="C10" s="8">
        <f t="shared" si="3"/>
        <v>121</v>
      </c>
      <c r="D10" s="8">
        <f t="shared" si="3"/>
        <v>0</v>
      </c>
      <c r="E10" s="8">
        <f t="shared" si="3"/>
        <v>2</v>
      </c>
      <c r="F10" s="8">
        <f t="shared" si="3"/>
        <v>237</v>
      </c>
      <c r="G10" s="8">
        <f t="shared" si="3"/>
        <v>56</v>
      </c>
      <c r="H10" s="8">
        <f t="shared" si="3"/>
        <v>56</v>
      </c>
      <c r="I10" s="8">
        <f t="shared" si="3"/>
        <v>1</v>
      </c>
      <c r="J10" s="8">
        <f t="shared" si="3"/>
        <v>2</v>
      </c>
      <c r="K10" s="8">
        <f t="shared" si="3"/>
        <v>0</v>
      </c>
      <c r="L10" s="8">
        <f t="shared" si="3"/>
        <v>115</v>
      </c>
      <c r="M10" s="8">
        <f t="shared" si="3"/>
        <v>352</v>
      </c>
    </row>
    <row r="11" spans="1:17" x14ac:dyDescent="0.25">
      <c r="A11" t="s">
        <v>3</v>
      </c>
      <c r="B11" s="10">
        <v>57</v>
      </c>
      <c r="C11" s="10">
        <v>8</v>
      </c>
      <c r="E11" s="10">
        <v>4</v>
      </c>
      <c r="F11" s="6">
        <f t="shared" si="0"/>
        <v>69</v>
      </c>
      <c r="G11" s="10">
        <v>31</v>
      </c>
      <c r="H11" s="10">
        <v>4</v>
      </c>
      <c r="I11" s="11"/>
      <c r="K11">
        <v>3</v>
      </c>
      <c r="L11" s="6">
        <f t="shared" ref="L11:L17" si="4">SUM(G11:K11)</f>
        <v>38</v>
      </c>
      <c r="M11" s="6">
        <f t="shared" ref="M11:M17" si="5">L11+F11</f>
        <v>107</v>
      </c>
    </row>
    <row r="12" spans="1:17" x14ac:dyDescent="0.25">
      <c r="A12" t="s">
        <v>8</v>
      </c>
      <c r="B12" s="10">
        <v>11</v>
      </c>
      <c r="C12" s="10">
        <v>1</v>
      </c>
      <c r="F12" s="6">
        <f t="shared" si="0"/>
        <v>12</v>
      </c>
      <c r="G12" s="10">
        <v>3</v>
      </c>
      <c r="H12" s="10">
        <v>1</v>
      </c>
      <c r="L12" s="6">
        <f t="shared" si="4"/>
        <v>4</v>
      </c>
      <c r="M12" s="6">
        <f t="shared" si="5"/>
        <v>16</v>
      </c>
    </row>
    <row r="13" spans="1:17" x14ac:dyDescent="0.25">
      <c r="A13" s="1" t="s">
        <v>25</v>
      </c>
      <c r="C13" s="10">
        <v>2</v>
      </c>
      <c r="F13" s="6">
        <f t="shared" si="0"/>
        <v>2</v>
      </c>
      <c r="L13" s="6">
        <f t="shared" si="4"/>
        <v>0</v>
      </c>
      <c r="M13" s="6">
        <f t="shared" si="5"/>
        <v>2</v>
      </c>
    </row>
    <row r="14" spans="1:17" x14ac:dyDescent="0.25">
      <c r="A14" t="s">
        <v>12</v>
      </c>
      <c r="C14" s="10">
        <v>1</v>
      </c>
      <c r="F14" s="6">
        <f t="shared" si="0"/>
        <v>1</v>
      </c>
      <c r="L14" s="6">
        <f t="shared" si="4"/>
        <v>0</v>
      </c>
      <c r="M14" s="6">
        <f t="shared" si="5"/>
        <v>1</v>
      </c>
    </row>
    <row r="15" spans="1:17" x14ac:dyDescent="0.25">
      <c r="A15" t="s">
        <v>31</v>
      </c>
      <c r="C15" s="10"/>
      <c r="D15" s="10">
        <v>1</v>
      </c>
      <c r="F15" s="6">
        <f t="shared" si="0"/>
        <v>1</v>
      </c>
      <c r="L15" s="6">
        <f t="shared" si="4"/>
        <v>0</v>
      </c>
      <c r="M15" s="6">
        <f t="shared" si="5"/>
        <v>1</v>
      </c>
    </row>
    <row r="16" spans="1:17" x14ac:dyDescent="0.25">
      <c r="A16" t="s">
        <v>37</v>
      </c>
      <c r="C16" s="10"/>
      <c r="D16" s="10"/>
      <c r="F16" s="6">
        <f t="shared" si="0"/>
        <v>0</v>
      </c>
      <c r="J16" s="2">
        <v>1</v>
      </c>
      <c r="L16" s="6">
        <f t="shared" si="4"/>
        <v>1</v>
      </c>
      <c r="M16" s="6">
        <f t="shared" si="5"/>
        <v>1</v>
      </c>
      <c r="O16" s="2" t="s">
        <v>38</v>
      </c>
    </row>
    <row r="17" spans="1:22" x14ac:dyDescent="0.25">
      <c r="A17" t="s">
        <v>34</v>
      </c>
      <c r="C17" s="10"/>
      <c r="D17" s="10"/>
      <c r="F17" s="6">
        <f t="shared" si="0"/>
        <v>0</v>
      </c>
      <c r="J17" s="2">
        <v>1</v>
      </c>
      <c r="L17" s="6">
        <f t="shared" si="4"/>
        <v>1</v>
      </c>
      <c r="M17" s="6">
        <f t="shared" si="5"/>
        <v>1</v>
      </c>
      <c r="O17" s="2" t="s">
        <v>35</v>
      </c>
    </row>
    <row r="18" spans="1:22" x14ac:dyDescent="0.25">
      <c r="A18" s="9" t="s">
        <v>26</v>
      </c>
      <c r="B18" s="9">
        <f t="shared" ref="B18:M18" si="6">SUM(B11:B17)</f>
        <v>68</v>
      </c>
      <c r="C18" s="9">
        <f t="shared" si="6"/>
        <v>12</v>
      </c>
      <c r="D18" s="9">
        <f t="shared" si="6"/>
        <v>1</v>
      </c>
      <c r="E18" s="9">
        <f t="shared" si="6"/>
        <v>4</v>
      </c>
      <c r="F18" s="9">
        <f t="shared" si="6"/>
        <v>85</v>
      </c>
      <c r="G18" s="9">
        <f t="shared" si="6"/>
        <v>34</v>
      </c>
      <c r="H18" s="9">
        <f t="shared" si="6"/>
        <v>5</v>
      </c>
      <c r="I18" s="9">
        <f t="shared" si="6"/>
        <v>0</v>
      </c>
      <c r="J18" s="9">
        <f t="shared" si="6"/>
        <v>2</v>
      </c>
      <c r="K18" s="9">
        <f t="shared" si="6"/>
        <v>3</v>
      </c>
      <c r="L18" s="9">
        <f t="shared" si="6"/>
        <v>44</v>
      </c>
      <c r="M18" s="9">
        <f t="shared" si="6"/>
        <v>129</v>
      </c>
    </row>
    <row r="19" spans="1:22" x14ac:dyDescent="0.25">
      <c r="A19" t="s">
        <v>5</v>
      </c>
      <c r="B19" s="10">
        <v>41</v>
      </c>
      <c r="C19" s="10">
        <v>10</v>
      </c>
      <c r="E19" s="10">
        <v>1</v>
      </c>
      <c r="F19" s="6">
        <f t="shared" si="0"/>
        <v>52</v>
      </c>
      <c r="G19" s="10">
        <v>23</v>
      </c>
      <c r="H19" s="10">
        <v>5</v>
      </c>
      <c r="L19" s="6">
        <f t="shared" ref="L19:L24" si="7">SUM(G19:K19)</f>
        <v>28</v>
      </c>
      <c r="M19" s="6">
        <f t="shared" ref="M19:M24" si="8">L19+F19</f>
        <v>80</v>
      </c>
    </row>
    <row r="20" spans="1:22" x14ac:dyDescent="0.25">
      <c r="A20" t="s">
        <v>7</v>
      </c>
      <c r="B20" s="10">
        <v>21</v>
      </c>
      <c r="F20" s="6">
        <f t="shared" si="0"/>
        <v>21</v>
      </c>
      <c r="G20" s="10">
        <v>9</v>
      </c>
      <c r="L20" s="6">
        <f t="shared" si="7"/>
        <v>9</v>
      </c>
      <c r="M20" s="6">
        <f t="shared" si="8"/>
        <v>30</v>
      </c>
    </row>
    <row r="21" spans="1:22" x14ac:dyDescent="0.25">
      <c r="A21" t="s">
        <v>27</v>
      </c>
      <c r="B21" s="10">
        <v>1</v>
      </c>
      <c r="C21" s="10">
        <v>2</v>
      </c>
      <c r="F21" s="6">
        <f t="shared" si="0"/>
        <v>3</v>
      </c>
      <c r="J21">
        <v>2</v>
      </c>
      <c r="L21" s="6">
        <f t="shared" si="7"/>
        <v>2</v>
      </c>
      <c r="M21" s="6">
        <f t="shared" si="8"/>
        <v>5</v>
      </c>
    </row>
    <row r="22" spans="1:22" x14ac:dyDescent="0.25">
      <c r="A22" t="s">
        <v>13</v>
      </c>
      <c r="C22" s="10">
        <v>1</v>
      </c>
      <c r="F22" s="6">
        <f t="shared" si="0"/>
        <v>1</v>
      </c>
      <c r="H22" s="10">
        <v>1</v>
      </c>
      <c r="L22" s="6">
        <f t="shared" si="7"/>
        <v>1</v>
      </c>
      <c r="M22" s="6">
        <f t="shared" si="8"/>
        <v>2</v>
      </c>
    </row>
    <row r="23" spans="1:22" x14ac:dyDescent="0.25">
      <c r="A23" t="s">
        <v>15</v>
      </c>
      <c r="E23" s="10">
        <v>1</v>
      </c>
      <c r="F23" s="6">
        <f t="shared" si="0"/>
        <v>1</v>
      </c>
      <c r="K23">
        <v>1</v>
      </c>
      <c r="L23" s="6">
        <f t="shared" si="7"/>
        <v>1</v>
      </c>
      <c r="M23" s="6">
        <f t="shared" si="8"/>
        <v>2</v>
      </c>
    </row>
    <row r="24" spans="1:22" x14ac:dyDescent="0.25">
      <c r="A24" s="7" t="s">
        <v>16</v>
      </c>
      <c r="B24" s="7">
        <f>B10+B18+SUM(B19:B23)</f>
        <v>245</v>
      </c>
      <c r="C24" s="7">
        <f>C10+C18+SUM(C19:C23)</f>
        <v>146</v>
      </c>
      <c r="D24" s="7">
        <f>D10+D18+SUM(D19:D23)</f>
        <v>1</v>
      </c>
      <c r="E24" s="7">
        <f>E10+E18+SUM(E19:E23)</f>
        <v>8</v>
      </c>
      <c r="F24" s="7">
        <f t="shared" si="0"/>
        <v>400</v>
      </c>
      <c r="G24" s="7">
        <f>G10+G18+SUM(G19:G23)</f>
        <v>122</v>
      </c>
      <c r="H24" s="7">
        <f>H10+H18+SUM(H19:H23)</f>
        <v>67</v>
      </c>
      <c r="I24" s="7">
        <f>I10+I18+SUM(I19:I23)</f>
        <v>1</v>
      </c>
      <c r="J24" s="7">
        <f>J10+J18+SUM(J19:J23)</f>
        <v>6</v>
      </c>
      <c r="K24" s="7">
        <f>K10+K18+SUM(K19:K23)</f>
        <v>4</v>
      </c>
      <c r="L24" s="7">
        <f t="shared" si="7"/>
        <v>200</v>
      </c>
      <c r="M24" s="7">
        <f t="shared" si="8"/>
        <v>600</v>
      </c>
    </row>
    <row r="26" spans="1:22" ht="23.25" x14ac:dyDescent="0.35">
      <c r="A26" s="14" t="s">
        <v>41</v>
      </c>
    </row>
    <row r="27" spans="1:22" x14ac:dyDescent="0.25">
      <c r="V27" s="6" t="s">
        <v>67</v>
      </c>
    </row>
    <row r="28" spans="1:22" x14ac:dyDescent="0.25">
      <c r="A28" s="6"/>
      <c r="B28" t="s">
        <v>0</v>
      </c>
      <c r="C28" t="s">
        <v>4</v>
      </c>
      <c r="D28" t="s">
        <v>6</v>
      </c>
      <c r="E28" t="s">
        <v>9</v>
      </c>
      <c r="F28" t="s">
        <v>30</v>
      </c>
      <c r="G28" t="s">
        <v>28</v>
      </c>
      <c r="H28" s="15" t="s">
        <v>24</v>
      </c>
      <c r="I28" t="s">
        <v>3</v>
      </c>
      <c r="J28" t="s">
        <v>8</v>
      </c>
      <c r="K28" s="1" t="s">
        <v>25</v>
      </c>
      <c r="L28" t="s">
        <v>12</v>
      </c>
      <c r="M28" t="s">
        <v>31</v>
      </c>
      <c r="N28" t="s">
        <v>37</v>
      </c>
      <c r="O28" t="s">
        <v>34</v>
      </c>
      <c r="P28" s="9" t="s">
        <v>26</v>
      </c>
      <c r="Q28" t="s">
        <v>5</v>
      </c>
      <c r="R28" t="s">
        <v>7</v>
      </c>
      <c r="S28" t="s">
        <v>27</v>
      </c>
      <c r="T28" t="s">
        <v>13</v>
      </c>
      <c r="U28" t="s">
        <v>15</v>
      </c>
      <c r="V28" s="17" t="s">
        <v>16</v>
      </c>
    </row>
    <row r="29" spans="1:22" x14ac:dyDescent="0.25">
      <c r="A29" s="6" t="s">
        <v>42</v>
      </c>
      <c r="B29" s="6">
        <v>184</v>
      </c>
      <c r="C29" s="6">
        <v>92</v>
      </c>
      <c r="D29" s="6">
        <v>63</v>
      </c>
      <c r="E29" s="6">
        <v>8</v>
      </c>
      <c r="F29" s="6">
        <v>3</v>
      </c>
      <c r="G29" s="6">
        <v>2</v>
      </c>
      <c r="H29" s="15">
        <v>352</v>
      </c>
      <c r="I29" s="6">
        <v>107</v>
      </c>
      <c r="J29" s="6">
        <v>16</v>
      </c>
      <c r="K29" s="6">
        <v>2</v>
      </c>
      <c r="L29" s="6">
        <v>1</v>
      </c>
      <c r="M29" s="6">
        <v>1</v>
      </c>
      <c r="N29" s="6">
        <v>1</v>
      </c>
      <c r="O29" s="6">
        <v>1</v>
      </c>
      <c r="P29" s="9">
        <v>129</v>
      </c>
      <c r="Q29" s="6">
        <v>80</v>
      </c>
      <c r="R29" s="6">
        <v>30</v>
      </c>
      <c r="S29" s="6">
        <v>5</v>
      </c>
      <c r="T29" s="6">
        <v>2</v>
      </c>
      <c r="U29" s="6">
        <v>2</v>
      </c>
      <c r="V29" s="17">
        <v>600</v>
      </c>
    </row>
    <row r="30" spans="1:22" x14ac:dyDescent="0.25">
      <c r="A30" t="s">
        <v>0</v>
      </c>
      <c r="B30">
        <v>182</v>
      </c>
      <c r="G30">
        <v>1</v>
      </c>
      <c r="H30" s="3">
        <f>SUM(B30:G30)</f>
        <v>183</v>
      </c>
      <c r="P30" s="16">
        <f>SUM(I30:O30)</f>
        <v>0</v>
      </c>
      <c r="V30" s="18">
        <f>H30+P30+SUM(Q30:U30)</f>
        <v>183</v>
      </c>
    </row>
    <row r="31" spans="1:22" x14ac:dyDescent="0.25">
      <c r="A31" t="s">
        <v>43</v>
      </c>
      <c r="H31" s="3">
        <f t="shared" ref="H31:H58" si="9">SUM(B31:G31)</f>
        <v>0</v>
      </c>
      <c r="I31">
        <v>99</v>
      </c>
      <c r="N31">
        <v>1</v>
      </c>
      <c r="P31" s="16">
        <f t="shared" ref="P31:P58" si="10">SUM(I31:O31)</f>
        <v>100</v>
      </c>
      <c r="V31" s="18">
        <f t="shared" ref="V31:V58" si="11">H31+P31+SUM(Q31:U31)</f>
        <v>100</v>
      </c>
    </row>
    <row r="32" spans="1:22" x14ac:dyDescent="0.25">
      <c r="A32" t="s">
        <v>4</v>
      </c>
      <c r="C32">
        <v>92</v>
      </c>
      <c r="F32" s="6">
        <v>2</v>
      </c>
      <c r="G32">
        <v>1</v>
      </c>
      <c r="H32" s="3">
        <f t="shared" si="9"/>
        <v>95</v>
      </c>
      <c r="P32" s="16">
        <f t="shared" si="10"/>
        <v>0</v>
      </c>
      <c r="V32" s="18">
        <f t="shared" si="11"/>
        <v>95</v>
      </c>
    </row>
    <row r="33" spans="1:22" x14ac:dyDescent="0.25">
      <c r="A33" t="s">
        <v>5</v>
      </c>
      <c r="H33" s="3">
        <f t="shared" si="9"/>
        <v>0</v>
      </c>
      <c r="P33" s="16">
        <f t="shared" si="10"/>
        <v>0</v>
      </c>
      <c r="Q33">
        <v>80</v>
      </c>
      <c r="V33" s="18">
        <f t="shared" si="11"/>
        <v>80</v>
      </c>
    </row>
    <row r="34" spans="1:22" x14ac:dyDescent="0.25">
      <c r="A34" t="s">
        <v>6</v>
      </c>
      <c r="D34">
        <v>60</v>
      </c>
      <c r="H34" s="3">
        <f t="shared" si="9"/>
        <v>60</v>
      </c>
      <c r="P34" s="16">
        <f t="shared" si="10"/>
        <v>0</v>
      </c>
      <c r="V34" s="18">
        <f t="shared" si="11"/>
        <v>60</v>
      </c>
    </row>
    <row r="35" spans="1:22" x14ac:dyDescent="0.25">
      <c r="A35" t="s">
        <v>44</v>
      </c>
      <c r="H35" s="3">
        <f t="shared" si="9"/>
        <v>0</v>
      </c>
      <c r="P35" s="16">
        <f t="shared" si="10"/>
        <v>0</v>
      </c>
      <c r="R35">
        <v>16</v>
      </c>
      <c r="V35" s="18">
        <f t="shared" si="11"/>
        <v>16</v>
      </c>
    </row>
    <row r="36" spans="1:22" x14ac:dyDescent="0.25">
      <c r="A36" t="s">
        <v>45</v>
      </c>
      <c r="H36" s="3">
        <f t="shared" si="9"/>
        <v>0</v>
      </c>
      <c r="P36" s="16">
        <f t="shared" si="10"/>
        <v>0</v>
      </c>
      <c r="R36">
        <v>14</v>
      </c>
      <c r="V36" s="18">
        <f t="shared" si="11"/>
        <v>14</v>
      </c>
    </row>
    <row r="37" spans="1:22" x14ac:dyDescent="0.25">
      <c r="A37" t="s">
        <v>46</v>
      </c>
      <c r="H37" s="3">
        <f t="shared" si="9"/>
        <v>0</v>
      </c>
      <c r="J37">
        <v>7</v>
      </c>
      <c r="P37" s="16">
        <f t="shared" si="10"/>
        <v>7</v>
      </c>
      <c r="V37" s="18">
        <f t="shared" si="11"/>
        <v>7</v>
      </c>
    </row>
    <row r="38" spans="1:22" x14ac:dyDescent="0.25">
      <c r="A38" s="1" t="s">
        <v>47</v>
      </c>
      <c r="H38" s="3">
        <f t="shared" si="9"/>
        <v>0</v>
      </c>
      <c r="J38">
        <v>6</v>
      </c>
      <c r="P38" s="16">
        <f t="shared" si="10"/>
        <v>6</v>
      </c>
      <c r="V38" s="18">
        <f t="shared" si="11"/>
        <v>6</v>
      </c>
    </row>
    <row r="39" spans="1:22" x14ac:dyDescent="0.25">
      <c r="A39" t="s">
        <v>48</v>
      </c>
      <c r="H39" s="3">
        <f t="shared" si="9"/>
        <v>0</v>
      </c>
      <c r="I39">
        <v>5</v>
      </c>
      <c r="P39" s="16">
        <f t="shared" si="10"/>
        <v>5</v>
      </c>
      <c r="V39" s="18">
        <f t="shared" si="11"/>
        <v>5</v>
      </c>
    </row>
    <row r="40" spans="1:22" x14ac:dyDescent="0.25">
      <c r="A40" t="s">
        <v>10</v>
      </c>
      <c r="H40" s="3">
        <f t="shared" si="9"/>
        <v>0</v>
      </c>
      <c r="P40" s="16">
        <f t="shared" si="10"/>
        <v>0</v>
      </c>
      <c r="S40">
        <v>5</v>
      </c>
      <c r="V40" s="18">
        <f t="shared" si="11"/>
        <v>5</v>
      </c>
    </row>
    <row r="41" spans="1:22" x14ac:dyDescent="0.25">
      <c r="A41" t="s">
        <v>49</v>
      </c>
      <c r="E41">
        <v>2</v>
      </c>
      <c r="F41" s="6">
        <v>1</v>
      </c>
      <c r="H41" s="3">
        <f t="shared" si="9"/>
        <v>3</v>
      </c>
      <c r="P41" s="16">
        <f t="shared" si="10"/>
        <v>0</v>
      </c>
      <c r="V41" s="18">
        <f t="shared" si="11"/>
        <v>3</v>
      </c>
    </row>
    <row r="42" spans="1:22" x14ac:dyDescent="0.25">
      <c r="A42" s="1" t="s">
        <v>11</v>
      </c>
      <c r="H42" s="3">
        <f t="shared" si="9"/>
        <v>0</v>
      </c>
      <c r="K42">
        <v>2</v>
      </c>
      <c r="P42" s="16">
        <f t="shared" si="10"/>
        <v>2</v>
      </c>
      <c r="V42" s="18">
        <f t="shared" si="11"/>
        <v>2</v>
      </c>
    </row>
    <row r="43" spans="1:22" x14ac:dyDescent="0.25">
      <c r="A43" t="s">
        <v>8</v>
      </c>
      <c r="H43" s="3">
        <f t="shared" si="9"/>
        <v>0</v>
      </c>
      <c r="J43">
        <v>2</v>
      </c>
      <c r="P43" s="16">
        <f t="shared" si="10"/>
        <v>2</v>
      </c>
      <c r="V43" s="18">
        <f t="shared" si="11"/>
        <v>2</v>
      </c>
    </row>
    <row r="44" spans="1:22" x14ac:dyDescent="0.25">
      <c r="A44" t="s">
        <v>15</v>
      </c>
      <c r="H44" s="3">
        <f t="shared" si="9"/>
        <v>0</v>
      </c>
      <c r="P44" s="16">
        <f t="shared" si="10"/>
        <v>0</v>
      </c>
      <c r="U44">
        <v>2</v>
      </c>
      <c r="V44" s="18">
        <f t="shared" si="11"/>
        <v>2</v>
      </c>
    </row>
    <row r="45" spans="1:22" x14ac:dyDescent="0.25">
      <c r="A45" t="s">
        <v>50</v>
      </c>
      <c r="E45">
        <v>2</v>
      </c>
      <c r="H45" s="3">
        <f t="shared" si="9"/>
        <v>2</v>
      </c>
      <c r="P45" s="16">
        <f t="shared" si="10"/>
        <v>0</v>
      </c>
      <c r="V45" s="18">
        <f t="shared" si="11"/>
        <v>2</v>
      </c>
    </row>
    <row r="46" spans="1:22" x14ac:dyDescent="0.25">
      <c r="A46" t="s">
        <v>13</v>
      </c>
      <c r="H46" s="3">
        <f t="shared" si="9"/>
        <v>0</v>
      </c>
      <c r="P46" s="16">
        <f t="shared" si="10"/>
        <v>0</v>
      </c>
      <c r="T46">
        <v>2</v>
      </c>
      <c r="V46" s="18">
        <f t="shared" si="11"/>
        <v>2</v>
      </c>
    </row>
    <row r="47" spans="1:22" x14ac:dyDescent="0.25">
      <c r="A47" t="s">
        <v>51</v>
      </c>
      <c r="E47">
        <v>2</v>
      </c>
      <c r="H47" s="3">
        <f t="shared" si="9"/>
        <v>2</v>
      </c>
      <c r="P47" s="16">
        <f t="shared" si="10"/>
        <v>0</v>
      </c>
      <c r="V47" s="18">
        <f t="shared" si="11"/>
        <v>2</v>
      </c>
    </row>
    <row r="48" spans="1:22" x14ac:dyDescent="0.25">
      <c r="A48" t="s">
        <v>52</v>
      </c>
      <c r="B48">
        <v>1</v>
      </c>
      <c r="H48" s="3">
        <f t="shared" si="9"/>
        <v>1</v>
      </c>
      <c r="P48" s="16">
        <f t="shared" si="10"/>
        <v>0</v>
      </c>
      <c r="V48" s="18">
        <f t="shared" si="11"/>
        <v>1</v>
      </c>
    </row>
    <row r="49" spans="1:22" s="6" customFormat="1" x14ac:dyDescent="0.25">
      <c r="A49" t="s">
        <v>53</v>
      </c>
      <c r="H49" s="3">
        <f t="shared" si="9"/>
        <v>0</v>
      </c>
      <c r="O49" s="6">
        <v>1</v>
      </c>
      <c r="P49" s="16">
        <f t="shared" si="10"/>
        <v>1</v>
      </c>
      <c r="V49" s="18">
        <f t="shared" si="11"/>
        <v>1</v>
      </c>
    </row>
    <row r="50" spans="1:22" x14ac:dyDescent="0.25">
      <c r="A50" t="s">
        <v>54</v>
      </c>
      <c r="H50" s="3">
        <f t="shared" si="9"/>
        <v>0</v>
      </c>
      <c r="I50">
        <v>1</v>
      </c>
      <c r="P50" s="16">
        <f t="shared" si="10"/>
        <v>1</v>
      </c>
      <c r="V50" s="18">
        <f t="shared" si="11"/>
        <v>1</v>
      </c>
    </row>
    <row r="51" spans="1:22" x14ac:dyDescent="0.25">
      <c r="A51" t="s">
        <v>55</v>
      </c>
      <c r="H51" s="3">
        <f t="shared" si="9"/>
        <v>0</v>
      </c>
      <c r="L51" s="6">
        <v>1</v>
      </c>
      <c r="P51" s="16">
        <f t="shared" si="10"/>
        <v>1</v>
      </c>
      <c r="V51" s="18">
        <f t="shared" si="11"/>
        <v>1</v>
      </c>
    </row>
    <row r="52" spans="1:22" x14ac:dyDescent="0.25">
      <c r="A52" t="s">
        <v>56</v>
      </c>
      <c r="H52" s="3">
        <f t="shared" si="9"/>
        <v>0</v>
      </c>
      <c r="I52">
        <v>1</v>
      </c>
      <c r="P52" s="16">
        <f t="shared" si="10"/>
        <v>1</v>
      </c>
      <c r="V52" s="18">
        <f t="shared" si="11"/>
        <v>1</v>
      </c>
    </row>
    <row r="53" spans="1:22" x14ac:dyDescent="0.25">
      <c r="A53" t="s">
        <v>57</v>
      </c>
      <c r="H53" s="3">
        <f t="shared" si="9"/>
        <v>0</v>
      </c>
      <c r="I53">
        <v>1</v>
      </c>
      <c r="P53" s="16">
        <f t="shared" si="10"/>
        <v>1</v>
      </c>
      <c r="V53" s="18">
        <f t="shared" si="11"/>
        <v>1</v>
      </c>
    </row>
    <row r="54" spans="1:22" x14ac:dyDescent="0.25">
      <c r="A54" t="s">
        <v>58</v>
      </c>
      <c r="E54">
        <v>1</v>
      </c>
      <c r="H54" s="3">
        <f t="shared" si="9"/>
        <v>1</v>
      </c>
      <c r="P54" s="16">
        <f t="shared" si="10"/>
        <v>0</v>
      </c>
      <c r="V54" s="18">
        <f t="shared" si="11"/>
        <v>1</v>
      </c>
    </row>
    <row r="55" spans="1:22" x14ac:dyDescent="0.25">
      <c r="A55" t="s">
        <v>59</v>
      </c>
      <c r="D55">
        <v>1</v>
      </c>
      <c r="H55" s="3">
        <f t="shared" si="9"/>
        <v>1</v>
      </c>
      <c r="P55" s="16">
        <f t="shared" si="10"/>
        <v>0</v>
      </c>
      <c r="V55" s="18">
        <f t="shared" si="11"/>
        <v>1</v>
      </c>
    </row>
    <row r="56" spans="1:22" x14ac:dyDescent="0.25">
      <c r="A56" t="s">
        <v>60</v>
      </c>
      <c r="D56">
        <v>1</v>
      </c>
      <c r="H56" s="3">
        <f t="shared" si="9"/>
        <v>1</v>
      </c>
      <c r="P56" s="16">
        <f t="shared" si="10"/>
        <v>0</v>
      </c>
      <c r="V56" s="18">
        <f t="shared" si="11"/>
        <v>1</v>
      </c>
    </row>
    <row r="57" spans="1:22" x14ac:dyDescent="0.25">
      <c r="A57" t="s">
        <v>61</v>
      </c>
      <c r="H57" s="3">
        <f t="shared" si="9"/>
        <v>0</v>
      </c>
      <c r="J57">
        <v>1</v>
      </c>
      <c r="P57" s="16">
        <f t="shared" si="10"/>
        <v>1</v>
      </c>
      <c r="V57" s="18">
        <f t="shared" si="11"/>
        <v>1</v>
      </c>
    </row>
    <row r="58" spans="1:22" x14ac:dyDescent="0.25">
      <c r="A58" t="s">
        <v>62</v>
      </c>
      <c r="E58">
        <v>1</v>
      </c>
      <c r="H58" s="3">
        <f t="shared" si="9"/>
        <v>1</v>
      </c>
      <c r="P58" s="16">
        <f t="shared" si="10"/>
        <v>0</v>
      </c>
      <c r="V58" s="18">
        <f t="shared" si="11"/>
        <v>1</v>
      </c>
    </row>
    <row r="59" spans="1:22" x14ac:dyDescent="0.25">
      <c r="A59" t="s">
        <v>63</v>
      </c>
      <c r="D59">
        <v>1</v>
      </c>
      <c r="H59" s="3">
        <f t="shared" ref="H59:H62" si="12">SUM(B59:G59)</f>
        <v>1</v>
      </c>
      <c r="P59" s="16">
        <f t="shared" ref="P59:P62" si="13">SUM(I59:O59)</f>
        <v>0</v>
      </c>
      <c r="V59" s="18">
        <f t="shared" ref="V59:V62" si="14">H59+P59+SUM(Q59:U59)</f>
        <v>1</v>
      </c>
    </row>
    <row r="60" spans="1:22" x14ac:dyDescent="0.25">
      <c r="A60" t="s">
        <v>14</v>
      </c>
      <c r="H60" s="3">
        <f t="shared" si="12"/>
        <v>0</v>
      </c>
      <c r="M60" s="6">
        <v>1</v>
      </c>
      <c r="P60" s="16">
        <f t="shared" si="13"/>
        <v>1</v>
      </c>
      <c r="V60" s="18">
        <f t="shared" si="14"/>
        <v>1</v>
      </c>
    </row>
    <row r="61" spans="1:22" x14ac:dyDescent="0.25">
      <c r="A61" t="s">
        <v>64</v>
      </c>
      <c r="B61">
        <v>1</v>
      </c>
      <c r="H61" s="3">
        <f t="shared" si="12"/>
        <v>1</v>
      </c>
      <c r="P61" s="16">
        <f t="shared" si="13"/>
        <v>0</v>
      </c>
      <c r="V61" s="18">
        <f t="shared" si="14"/>
        <v>1</v>
      </c>
    </row>
    <row r="62" spans="1:22" x14ac:dyDescent="0.25">
      <c r="A62" s="6" t="s">
        <v>16</v>
      </c>
      <c r="B62" s="6">
        <f>SUM(B30:B61)</f>
        <v>184</v>
      </c>
      <c r="C62" s="6">
        <f t="shared" ref="C62:G62" si="15">SUM(C30:C61)</f>
        <v>92</v>
      </c>
      <c r="D62" s="6">
        <f t="shared" si="15"/>
        <v>63</v>
      </c>
      <c r="E62" s="6">
        <f t="shared" si="15"/>
        <v>8</v>
      </c>
      <c r="F62" s="6">
        <f t="shared" si="15"/>
        <v>3</v>
      </c>
      <c r="G62" s="6">
        <f t="shared" si="15"/>
        <v>2</v>
      </c>
      <c r="H62" s="15">
        <f t="shared" si="12"/>
        <v>352</v>
      </c>
      <c r="I62" s="6">
        <f t="shared" ref="I62" si="16">SUM(I30:I61)</f>
        <v>107</v>
      </c>
      <c r="J62" s="6">
        <f t="shared" ref="J62" si="17">SUM(J30:J61)</f>
        <v>16</v>
      </c>
      <c r="K62" s="6">
        <f t="shared" ref="K62" si="18">SUM(K30:K61)</f>
        <v>2</v>
      </c>
      <c r="L62" s="6">
        <f t="shared" ref="L62" si="19">SUM(L30:L61)</f>
        <v>1</v>
      </c>
      <c r="M62" s="6">
        <f t="shared" ref="M62" si="20">SUM(M30:M61)</f>
        <v>1</v>
      </c>
      <c r="N62" s="6">
        <f t="shared" ref="N62" si="21">SUM(N30:N61)</f>
        <v>1</v>
      </c>
      <c r="O62" s="6">
        <f t="shared" ref="O62" si="22">SUM(O30:O61)</f>
        <v>1</v>
      </c>
      <c r="P62" s="9">
        <f t="shared" si="13"/>
        <v>129</v>
      </c>
      <c r="Q62" s="6">
        <f t="shared" ref="Q62" si="23">SUM(Q30:Q61)</f>
        <v>80</v>
      </c>
      <c r="R62" s="6">
        <f t="shared" ref="R62" si="24">SUM(R30:R61)</f>
        <v>30</v>
      </c>
      <c r="S62" s="6">
        <f t="shared" ref="S62" si="25">SUM(S30:S61)</f>
        <v>5</v>
      </c>
      <c r="T62" s="6">
        <f t="shared" ref="T62" si="26">SUM(T30:T61)</f>
        <v>2</v>
      </c>
      <c r="U62" s="6">
        <f t="shared" ref="U62" si="27">SUM(U30:U61)</f>
        <v>2</v>
      </c>
      <c r="V62" s="17">
        <f t="shared" si="14"/>
        <v>600</v>
      </c>
    </row>
    <row r="63" spans="1:22" x14ac:dyDescent="0.25">
      <c r="A63" t="s">
        <v>65</v>
      </c>
      <c r="B63">
        <f>B29-B62</f>
        <v>0</v>
      </c>
      <c r="C63">
        <f t="shared" ref="C63:V63" si="28">C29-C62</f>
        <v>0</v>
      </c>
      <c r="D63">
        <f t="shared" si="28"/>
        <v>0</v>
      </c>
      <c r="E63">
        <f t="shared" si="28"/>
        <v>0</v>
      </c>
      <c r="F63">
        <f t="shared" si="28"/>
        <v>0</v>
      </c>
      <c r="G63">
        <f t="shared" si="28"/>
        <v>0</v>
      </c>
      <c r="H63">
        <f t="shared" si="28"/>
        <v>0</v>
      </c>
      <c r="I63">
        <f t="shared" si="28"/>
        <v>0</v>
      </c>
      <c r="J63">
        <f t="shared" si="28"/>
        <v>0</v>
      </c>
      <c r="K63">
        <f t="shared" si="28"/>
        <v>0</v>
      </c>
      <c r="L63">
        <f t="shared" si="28"/>
        <v>0</v>
      </c>
      <c r="M63">
        <f t="shared" si="28"/>
        <v>0</v>
      </c>
      <c r="N63">
        <f t="shared" si="28"/>
        <v>0</v>
      </c>
      <c r="O63">
        <f t="shared" si="28"/>
        <v>0</v>
      </c>
      <c r="P63">
        <f t="shared" si="28"/>
        <v>0</v>
      </c>
      <c r="Q63">
        <f t="shared" si="28"/>
        <v>0</v>
      </c>
      <c r="R63">
        <f t="shared" si="28"/>
        <v>0</v>
      </c>
      <c r="S63">
        <f t="shared" si="28"/>
        <v>0</v>
      </c>
      <c r="T63">
        <f t="shared" si="28"/>
        <v>0</v>
      </c>
      <c r="U63">
        <f t="shared" si="28"/>
        <v>0</v>
      </c>
      <c r="V63">
        <f t="shared" si="28"/>
        <v>0</v>
      </c>
    </row>
    <row r="65" spans="1:14" ht="21" x14ac:dyDescent="0.35">
      <c r="A65" s="13" t="s">
        <v>66</v>
      </c>
    </row>
    <row r="66" spans="1:14" x14ac:dyDescent="0.25">
      <c r="A66" t="s">
        <v>68</v>
      </c>
    </row>
    <row r="67" spans="1:14" x14ac:dyDescent="0.25">
      <c r="B67" s="19" t="s">
        <v>71</v>
      </c>
      <c r="C67" s="19"/>
      <c r="D67" s="19"/>
      <c r="E67" s="19"/>
      <c r="F67" s="19"/>
    </row>
    <row r="68" spans="1:14" x14ac:dyDescent="0.25">
      <c r="B68" t="s">
        <v>1</v>
      </c>
      <c r="C68" t="s">
        <v>2</v>
      </c>
      <c r="D68" t="s">
        <v>17</v>
      </c>
      <c r="E68" t="s">
        <v>72</v>
      </c>
      <c r="F68" s="6" t="s">
        <v>18</v>
      </c>
    </row>
    <row r="69" spans="1:14" x14ac:dyDescent="0.25">
      <c r="A69" t="s">
        <v>69</v>
      </c>
      <c r="B69">
        <f>116+66+44+9+1</f>
        <v>236</v>
      </c>
      <c r="C69">
        <f>63+29+18+6</f>
        <v>116</v>
      </c>
      <c r="D69">
        <f>SUM(B69:C69)</f>
        <v>352</v>
      </c>
      <c r="E69">
        <f>E82</f>
        <v>352</v>
      </c>
      <c r="F69" s="6">
        <f>D69-E69</f>
        <v>0</v>
      </c>
    </row>
    <row r="70" spans="1:14" x14ac:dyDescent="0.25">
      <c r="A70" t="s">
        <v>70</v>
      </c>
      <c r="B70">
        <f>69+52+22+12+9</f>
        <v>164</v>
      </c>
      <c r="C70">
        <f>38+28+11+7+6</f>
        <v>90</v>
      </c>
      <c r="D70">
        <f>SUM(B70:C70)</f>
        <v>254</v>
      </c>
      <c r="E70">
        <f>SUM(E90:E95)</f>
        <v>248</v>
      </c>
      <c r="F70" s="6">
        <f>D70-E70</f>
        <v>6</v>
      </c>
      <c r="G70" t="s">
        <v>80</v>
      </c>
    </row>
    <row r="71" spans="1:14" x14ac:dyDescent="0.25">
      <c r="A71" s="6" t="s">
        <v>17</v>
      </c>
      <c r="B71" s="6">
        <f>SUM(B69:B70)</f>
        <v>400</v>
      </c>
      <c r="C71" s="6">
        <f>SUM(C69:C70)</f>
        <v>206</v>
      </c>
      <c r="D71" s="6">
        <f>SUM(D69:D70)</f>
        <v>606</v>
      </c>
      <c r="E71" s="6">
        <f>SUM(E69:E70)</f>
        <v>600</v>
      </c>
      <c r="F71" s="6">
        <f>D71-E71</f>
        <v>6</v>
      </c>
      <c r="G71" t="s">
        <v>73</v>
      </c>
    </row>
    <row r="74" spans="1:14" x14ac:dyDescent="0.25">
      <c r="C74" t="s">
        <v>75</v>
      </c>
      <c r="D74" s="6"/>
      <c r="F74"/>
    </row>
    <row r="75" spans="1:14" x14ac:dyDescent="0.25">
      <c r="A75" t="s">
        <v>74</v>
      </c>
      <c r="B75" t="s">
        <v>19</v>
      </c>
      <c r="C75" t="s">
        <v>1</v>
      </c>
      <c r="D75" s="6" t="s">
        <v>2</v>
      </c>
      <c r="E75" t="s">
        <v>17</v>
      </c>
      <c r="F75" t="s">
        <v>18</v>
      </c>
    </row>
    <row r="76" spans="1:14" x14ac:dyDescent="0.25">
      <c r="A76" t="str">
        <f t="shared" ref="A76:A96" si="29">A4</f>
        <v>FDI</v>
      </c>
      <c r="B76">
        <f t="shared" ref="B76:B96" si="30">M4</f>
        <v>184</v>
      </c>
      <c r="C76">
        <v>119</v>
      </c>
      <c r="D76" s="6">
        <v>65</v>
      </c>
      <c r="E76">
        <f>SUM(C76:D76)</f>
        <v>184</v>
      </c>
      <c r="F76">
        <f t="shared" ref="F76:F96" si="31">E76-B76</f>
        <v>0</v>
      </c>
    </row>
    <row r="77" spans="1:14" x14ac:dyDescent="0.25">
      <c r="A77" t="str">
        <f t="shared" si="29"/>
        <v>LSP</v>
      </c>
      <c r="B77">
        <f t="shared" si="30"/>
        <v>92</v>
      </c>
      <c r="C77">
        <v>66</v>
      </c>
      <c r="D77" s="6">
        <v>30</v>
      </c>
      <c r="E77">
        <f>SUM(C77:D77)</f>
        <v>96</v>
      </c>
      <c r="F77">
        <f t="shared" si="31"/>
        <v>4</v>
      </c>
    </row>
    <row r="78" spans="1:14" x14ac:dyDescent="0.25">
      <c r="A78" t="str">
        <f t="shared" si="29"/>
        <v>FI</v>
      </c>
      <c r="B78">
        <f t="shared" si="30"/>
        <v>63</v>
      </c>
      <c r="C78">
        <v>45</v>
      </c>
      <c r="D78" s="6">
        <v>18</v>
      </c>
      <c r="E78">
        <f>SUM(C78:D78)</f>
        <v>63</v>
      </c>
      <c r="F78">
        <f t="shared" si="31"/>
        <v>0</v>
      </c>
      <c r="L78"/>
      <c r="M78"/>
    </row>
    <row r="79" spans="1:14" x14ac:dyDescent="0.25">
      <c r="A79" t="str">
        <f t="shared" si="29"/>
        <v>NM</v>
      </c>
      <c r="B79">
        <f t="shared" si="30"/>
        <v>8</v>
      </c>
      <c r="C79">
        <v>7</v>
      </c>
      <c r="D79" s="6">
        <v>2</v>
      </c>
      <c r="E79">
        <f>SUM(C79:D79)</f>
        <v>9</v>
      </c>
      <c r="F79">
        <f t="shared" si="31"/>
        <v>1</v>
      </c>
      <c r="J79" s="6"/>
      <c r="L79"/>
      <c r="M79"/>
      <c r="N79" s="6"/>
    </row>
    <row r="80" spans="1:14" x14ac:dyDescent="0.25">
      <c r="A80" t="str">
        <f t="shared" si="29"/>
        <v>LSP-FI-NM-FDI</v>
      </c>
      <c r="B80">
        <f t="shared" si="30"/>
        <v>3</v>
      </c>
      <c r="D80" s="6"/>
      <c r="F80">
        <f t="shared" si="31"/>
        <v>-3</v>
      </c>
      <c r="G80" t="s">
        <v>76</v>
      </c>
      <c r="J80" s="6"/>
      <c r="L80"/>
      <c r="M80"/>
      <c r="N80" s="6"/>
    </row>
    <row r="81" spans="1:14" x14ac:dyDescent="0.25">
      <c r="A81" t="str">
        <f t="shared" si="29"/>
        <v>LSP-FI-FDI</v>
      </c>
      <c r="B81">
        <f t="shared" si="30"/>
        <v>2</v>
      </c>
      <c r="D81" s="6"/>
      <c r="F81">
        <f t="shared" si="31"/>
        <v>-2</v>
      </c>
      <c r="G81" t="s">
        <v>77</v>
      </c>
      <c r="J81" s="6"/>
      <c r="L81"/>
      <c r="M81"/>
    </row>
    <row r="82" spans="1:14" x14ac:dyDescent="0.25">
      <c r="A82" s="6" t="str">
        <f t="shared" si="29"/>
        <v>CDX</v>
      </c>
      <c r="B82" s="6">
        <f t="shared" si="30"/>
        <v>352</v>
      </c>
      <c r="C82" s="6">
        <f>SUM(C76:C81)</f>
        <v>237</v>
      </c>
      <c r="D82" s="6">
        <f>SUM(D76:D81)</f>
        <v>115</v>
      </c>
      <c r="E82" s="6">
        <f>SUM(E76:E81)</f>
        <v>352</v>
      </c>
      <c r="F82" s="6">
        <f t="shared" si="31"/>
        <v>0</v>
      </c>
      <c r="J82" s="6"/>
      <c r="K82" s="6"/>
      <c r="L82"/>
      <c r="M82"/>
      <c r="N82" s="6"/>
    </row>
    <row r="83" spans="1:14" x14ac:dyDescent="0.25">
      <c r="A83" t="str">
        <f t="shared" si="29"/>
        <v>PD-IDP</v>
      </c>
      <c r="B83">
        <f t="shared" si="30"/>
        <v>107</v>
      </c>
      <c r="C83">
        <v>69</v>
      </c>
      <c r="D83">
        <v>40</v>
      </c>
      <c r="E83">
        <f>SUM(C83:D83)</f>
        <v>109</v>
      </c>
      <c r="F83">
        <f t="shared" si="31"/>
        <v>2</v>
      </c>
      <c r="G83" t="s">
        <v>78</v>
      </c>
      <c r="J83" s="6"/>
      <c r="L83"/>
      <c r="M83"/>
    </row>
    <row r="84" spans="1:14" x14ac:dyDescent="0.25">
      <c r="A84" t="str">
        <f t="shared" si="29"/>
        <v>AVS</v>
      </c>
      <c r="B84">
        <f t="shared" si="30"/>
        <v>16</v>
      </c>
      <c r="C84">
        <v>12</v>
      </c>
      <c r="D84" s="6">
        <v>4</v>
      </c>
      <c r="E84">
        <f>SUM(C84:D84)</f>
        <v>16</v>
      </c>
      <c r="F84">
        <f t="shared" si="31"/>
        <v>0</v>
      </c>
      <c r="J84" s="6"/>
      <c r="L84"/>
      <c r="M84"/>
      <c r="N84" s="6"/>
    </row>
    <row r="85" spans="1:14" x14ac:dyDescent="0.25">
      <c r="A85" t="str">
        <f t="shared" si="29"/>
        <v>+EU</v>
      </c>
      <c r="B85">
        <f t="shared" si="30"/>
        <v>2</v>
      </c>
      <c r="C85">
        <v>2</v>
      </c>
      <c r="D85" s="6"/>
      <c r="E85">
        <f>SUM(C85:D85)</f>
        <v>2</v>
      </c>
      <c r="F85">
        <f t="shared" si="31"/>
        <v>0</v>
      </c>
      <c r="J85" s="6"/>
      <c r="L85"/>
      <c r="M85"/>
      <c r="N85" s="6"/>
    </row>
    <row r="86" spans="1:14" x14ac:dyDescent="0.25">
      <c r="A86" t="str">
        <f t="shared" si="29"/>
        <v>IC-CD</v>
      </c>
      <c r="B86">
        <f t="shared" si="30"/>
        <v>1</v>
      </c>
      <c r="C86">
        <v>1</v>
      </c>
      <c r="D86" s="6"/>
      <c r="E86">
        <f>SUM(C86:D86)</f>
        <v>1</v>
      </c>
      <c r="F86">
        <f t="shared" si="31"/>
        <v>0</v>
      </c>
      <c r="J86" s="6"/>
      <c r="L86"/>
      <c r="M86"/>
      <c r="N86" s="6"/>
    </row>
    <row r="87" spans="1:14" x14ac:dyDescent="0.25">
      <c r="A87" t="str">
        <f t="shared" si="29"/>
        <v>VDA-UV</v>
      </c>
      <c r="B87">
        <f t="shared" si="30"/>
        <v>1</v>
      </c>
      <c r="C87">
        <v>1</v>
      </c>
      <c r="D87" s="6"/>
      <c r="E87">
        <f>SUM(C87:D87)</f>
        <v>1</v>
      </c>
      <c r="F87">
        <f t="shared" si="31"/>
        <v>0</v>
      </c>
      <c r="J87" s="6"/>
      <c r="L87"/>
      <c r="M87"/>
      <c r="N87" s="6"/>
    </row>
    <row r="88" spans="1:14" x14ac:dyDescent="0.25">
      <c r="A88" t="str">
        <f t="shared" si="29"/>
        <v>PD-E-AVS</v>
      </c>
      <c r="B88">
        <f t="shared" si="30"/>
        <v>1</v>
      </c>
      <c r="D88" s="6"/>
      <c r="F88">
        <f t="shared" si="31"/>
        <v>-1</v>
      </c>
      <c r="G88" t="s">
        <v>79</v>
      </c>
      <c r="J88" s="6"/>
      <c r="L88"/>
      <c r="M88"/>
      <c r="N88" s="6"/>
    </row>
    <row r="89" spans="1:14" x14ac:dyDescent="0.25">
      <c r="A89" t="str">
        <f t="shared" si="29"/>
        <v>CB-E-AVS-PD-AZIV</v>
      </c>
      <c r="B89">
        <f t="shared" si="30"/>
        <v>1</v>
      </c>
      <c r="D89" s="6"/>
      <c r="F89">
        <f t="shared" si="31"/>
        <v>-1</v>
      </c>
      <c r="G89" t="s">
        <v>79</v>
      </c>
      <c r="J89" s="6"/>
      <c r="L89"/>
      <c r="M89"/>
      <c r="N89" s="6"/>
    </row>
    <row r="90" spans="1:14" x14ac:dyDescent="0.25">
      <c r="A90" s="6" t="str">
        <f t="shared" si="29"/>
        <v>CSX</v>
      </c>
      <c r="B90" s="6">
        <f t="shared" si="30"/>
        <v>129</v>
      </c>
      <c r="C90" s="6">
        <f>SUM(C83:C89)</f>
        <v>85</v>
      </c>
      <c r="D90" s="6">
        <f>SUM(D83:D89)</f>
        <v>44</v>
      </c>
      <c r="E90" s="6">
        <f>SUM(E83:E89)</f>
        <v>129</v>
      </c>
      <c r="F90" s="6">
        <f t="shared" si="31"/>
        <v>0</v>
      </c>
      <c r="J90" s="6"/>
      <c r="K90" s="6"/>
      <c r="L90"/>
      <c r="M90"/>
      <c r="N90" s="6"/>
    </row>
    <row r="91" spans="1:14" x14ac:dyDescent="0.25">
      <c r="A91" t="str">
        <f t="shared" si="29"/>
        <v>M5S</v>
      </c>
      <c r="B91">
        <f t="shared" si="30"/>
        <v>80</v>
      </c>
      <c r="C91">
        <v>52</v>
      </c>
      <c r="D91" s="6">
        <v>28</v>
      </c>
      <c r="E91">
        <f>SUM(C91:D91)</f>
        <v>80</v>
      </c>
      <c r="F91">
        <f t="shared" si="31"/>
        <v>0</v>
      </c>
      <c r="J91" s="6"/>
      <c r="L91"/>
      <c r="M91"/>
      <c r="N91" s="6"/>
    </row>
    <row r="92" spans="1:14" x14ac:dyDescent="0.25">
      <c r="A92" t="str">
        <f t="shared" si="29"/>
        <v>AZ-IV</v>
      </c>
      <c r="B92">
        <f t="shared" si="30"/>
        <v>30</v>
      </c>
      <c r="C92">
        <v>21</v>
      </c>
      <c r="D92" s="6">
        <v>9</v>
      </c>
      <c r="E92">
        <f>SUM(C92:D92)</f>
        <v>30</v>
      </c>
      <c r="F92">
        <f t="shared" si="31"/>
        <v>0</v>
      </c>
      <c r="J92" s="6"/>
      <c r="L92"/>
      <c r="M92"/>
      <c r="N92" s="6"/>
    </row>
    <row r="93" spans="1:14" x14ac:dyDescent="0.25">
      <c r="A93" t="str">
        <f t="shared" si="29"/>
        <v>SVP-PATT</v>
      </c>
      <c r="B93">
        <f t="shared" si="30"/>
        <v>5</v>
      </c>
      <c r="C93">
        <v>3</v>
      </c>
      <c r="D93" s="6">
        <v>2</v>
      </c>
      <c r="E93">
        <f>SUM(C93:D93)</f>
        <v>5</v>
      </c>
      <c r="F93">
        <f t="shared" si="31"/>
        <v>0</v>
      </c>
      <c r="J93" s="6"/>
      <c r="L93"/>
      <c r="M93"/>
      <c r="N93" s="6"/>
    </row>
    <row r="94" spans="1:14" x14ac:dyDescent="0.25">
      <c r="A94" t="str">
        <f t="shared" si="29"/>
        <v>SCN</v>
      </c>
      <c r="B94">
        <f t="shared" si="30"/>
        <v>2</v>
      </c>
      <c r="C94">
        <v>1</v>
      </c>
      <c r="D94" s="6">
        <v>1</v>
      </c>
      <c r="E94">
        <f>SUM(C94:D94)</f>
        <v>2</v>
      </c>
      <c r="F94">
        <f t="shared" si="31"/>
        <v>0</v>
      </c>
      <c r="J94" s="6"/>
      <c r="L94"/>
      <c r="M94"/>
      <c r="N94" s="6"/>
    </row>
    <row r="95" spans="1:14" x14ac:dyDescent="0.25">
      <c r="A95" t="str">
        <f t="shared" si="29"/>
        <v>MAIE</v>
      </c>
      <c r="B95">
        <f t="shared" si="30"/>
        <v>2</v>
      </c>
      <c r="C95">
        <v>1</v>
      </c>
      <c r="D95" s="6">
        <v>1</v>
      </c>
      <c r="E95">
        <f>SUM(C95:D95)</f>
        <v>2</v>
      </c>
      <c r="F95">
        <f t="shared" si="31"/>
        <v>0</v>
      </c>
      <c r="J95" s="6"/>
      <c r="L95"/>
      <c r="M95"/>
      <c r="N95" s="6"/>
    </row>
    <row r="96" spans="1:14" x14ac:dyDescent="0.25">
      <c r="A96" s="6" t="str">
        <f t="shared" si="29"/>
        <v>TOTALE</v>
      </c>
      <c r="B96" s="6">
        <f t="shared" si="30"/>
        <v>600</v>
      </c>
      <c r="C96" s="6">
        <f>C82+C90+SUM(C91:C95)</f>
        <v>400</v>
      </c>
      <c r="D96" s="6">
        <f>D82+D90+SUM(D91:D95)</f>
        <v>200</v>
      </c>
      <c r="E96" s="6">
        <f>E82+E90+SUM(E91:E95)</f>
        <v>600</v>
      </c>
      <c r="F96" s="6">
        <f t="shared" si="31"/>
        <v>0</v>
      </c>
      <c r="J96" s="6"/>
      <c r="K96" s="6"/>
      <c r="L96"/>
      <c r="M96"/>
      <c r="N96" s="6"/>
    </row>
    <row r="97" spans="1:14" x14ac:dyDescent="0.25">
      <c r="H97" s="6"/>
      <c r="L97"/>
      <c r="M97"/>
      <c r="N97" s="6"/>
    </row>
    <row r="98" spans="1:14" x14ac:dyDescent="0.25">
      <c r="H98" s="6"/>
      <c r="L98"/>
      <c r="M98"/>
      <c r="N98" s="6"/>
    </row>
    <row r="99" spans="1:14" x14ac:dyDescent="0.25">
      <c r="H99" s="6"/>
      <c r="L99"/>
      <c r="M99"/>
      <c r="N99" s="6"/>
    </row>
    <row r="100" spans="1:14" x14ac:dyDescent="0.25">
      <c r="H100" s="6"/>
      <c r="L100"/>
      <c r="M100"/>
      <c r="N100" s="6"/>
    </row>
    <row r="101" spans="1:14" x14ac:dyDescent="0.25">
      <c r="H101" s="6"/>
      <c r="L101"/>
      <c r="M101"/>
      <c r="N101" s="6"/>
    </row>
    <row r="102" spans="1:14" x14ac:dyDescent="0.25">
      <c r="H102" s="6"/>
      <c r="L102"/>
      <c r="M102"/>
      <c r="N102" s="6"/>
    </row>
    <row r="103" spans="1:14" x14ac:dyDescent="0.25">
      <c r="H103" s="6"/>
      <c r="L103"/>
      <c r="M103"/>
      <c r="N103" s="6"/>
    </row>
    <row r="104" spans="1:14" x14ac:dyDescent="0.25">
      <c r="H104" s="6"/>
      <c r="L104"/>
      <c r="M104"/>
      <c r="N104" s="6"/>
    </row>
    <row r="105" spans="1:14" x14ac:dyDescent="0.25">
      <c r="H105" s="6"/>
      <c r="L105"/>
      <c r="M105"/>
      <c r="N105" s="6"/>
    </row>
    <row r="106" spans="1:14" x14ac:dyDescent="0.25">
      <c r="H106" s="6"/>
      <c r="L106"/>
      <c r="M106"/>
      <c r="N106" s="6"/>
    </row>
    <row r="107" spans="1:14" x14ac:dyDescent="0.25">
      <c r="H107" s="6"/>
      <c r="L107"/>
      <c r="M107"/>
      <c r="N107" s="6"/>
    </row>
    <row r="108" spans="1:14" x14ac:dyDescent="0.25">
      <c r="H108" s="6"/>
      <c r="L108"/>
      <c r="M108"/>
      <c r="N108" s="6"/>
    </row>
    <row r="109" spans="1:14" x14ac:dyDescent="0.25">
      <c r="H109" s="6"/>
      <c r="L109"/>
      <c r="M109"/>
      <c r="N109" s="6"/>
    </row>
    <row r="110" spans="1:14" x14ac:dyDescent="0.25">
      <c r="H110" s="6"/>
      <c r="L110"/>
      <c r="M110"/>
      <c r="N110" s="6"/>
    </row>
    <row r="111" spans="1:14" x14ac:dyDescent="0.25">
      <c r="A111" s="6"/>
      <c r="B111" s="6"/>
      <c r="C111" s="6"/>
      <c r="D111" s="6"/>
      <c r="E111" s="6"/>
      <c r="G111" s="6"/>
      <c r="H111" s="6"/>
      <c r="I111" s="6"/>
      <c r="J111" s="6"/>
      <c r="K111" s="6"/>
      <c r="N111" s="6"/>
    </row>
    <row r="113" spans="1:1" x14ac:dyDescent="0.25">
      <c r="A113">
        <f>A64</f>
        <v>0</v>
      </c>
    </row>
  </sheetData>
  <mergeCells count="2">
    <mergeCell ref="B67:D67"/>
    <mergeCell ref="E67:F6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Bottasini</dc:creator>
  <cp:lastModifiedBy>Giuseppe Bottasini</cp:lastModifiedBy>
  <dcterms:created xsi:type="dcterms:W3CDTF">2025-05-20T16:29:57Z</dcterms:created>
  <dcterms:modified xsi:type="dcterms:W3CDTF">2025-05-21T16:48:15Z</dcterms:modified>
</cp:coreProperties>
</file>